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ЕСЭ-ГГ_ИРК\Группа наблюдения за ГТС\Договоры\2024\Услуги\04_Комплексное обследование пьезометрической сети здания ГЭС, левобережной грунтовой плотины и ее берегового примыкания\Пакет на конкурс\"/>
    </mc:Choice>
  </mc:AlternateContent>
  <bookViews>
    <workbookView xWindow="-105" yWindow="345" windowWidth="23250" windowHeight="12720"/>
  </bookViews>
  <sheets>
    <sheet name="Ведомость объемов работ" sheetId="2" r:id="rId1"/>
  </sheets>
  <definedNames>
    <definedName name="_xlnm.Print_Titles" localSheetId="0">'Ведомость объемов работ'!$10:$10</definedName>
    <definedName name="_xlnm.Print_Area" localSheetId="0">'Ведомость объемов работ'!$A$1:$D$29</definedName>
  </definedNames>
  <calcPr calcId="162913"/>
</workbook>
</file>

<file path=xl/calcChain.xml><?xml version="1.0" encoding="utf-8"?>
<calcChain xmlns="http://schemas.openxmlformats.org/spreadsheetml/2006/main">
  <c r="G22" i="2" l="1"/>
  <c r="G20" i="2" l="1"/>
  <c r="G25" i="2"/>
  <c r="G18" i="2"/>
  <c r="G24" i="2"/>
  <c r="G16" i="2"/>
  <c r="G14" i="2"/>
  <c r="G12" i="2"/>
  <c r="G8" i="2" l="1"/>
</calcChain>
</file>

<file path=xl/sharedStrings.xml><?xml version="1.0" encoding="utf-8"?>
<sst xmlns="http://schemas.openxmlformats.org/spreadsheetml/2006/main" count="58" uniqueCount="50">
  <si>
    <t>№ пп</t>
  </si>
  <si>
    <t>Наименование</t>
  </si>
  <si>
    <t>Ед. изм.</t>
  </si>
  <si>
    <t>Кол.</t>
  </si>
  <si>
    <t xml:space="preserve">Утверждаю: </t>
  </si>
  <si>
    <t>Директор филиала ООО «ЕвроСибЭнерго-Гидрогенерация»  Иркутская ГЭС</t>
  </si>
  <si>
    <t>_______________ В.А. Чеверда</t>
  </si>
  <si>
    <t>ВЕДОМОСТЬ ОБЪЕМОВ РАБОТ №1</t>
  </si>
  <si>
    <t>Главный инженер</t>
  </si>
  <si>
    <t>А.Н. Николаев</t>
  </si>
  <si>
    <t>" _____ " ________________ 2023 г.</t>
  </si>
  <si>
    <t xml:space="preserve">на оказание услуги </t>
  </si>
  <si>
    <t>1 вид наблюдений</t>
  </si>
  <si>
    <t>«Комплексное обследование пьезометрической сети здания ГЭС, левобережной грунтовой плотины и ее берегового примыкания»</t>
  </si>
  <si>
    <t>Раздел 1. Анализ и обобщение эксплуатационной документации по мониторингу фильтрационного режима здания ГЭС, левобережной грунтовой плотины и ее берегового примыкания, результатов ранее выполненных научно-исследовательских работ по обследованию пьезометрической сети здания ГЭС, левобережной грунтовой плотины и ее берегового примыкания</t>
  </si>
  <si>
    <t>Раздел 2. Анализ данных натурных наблюдений за пьезометрическими уровнями здания ГЭС, левобережной грунтовой плотины и ее берегового примыкания.</t>
  </si>
  <si>
    <t xml:space="preserve">Раздел 3. Разработка, согласование с Заказчиком программы комплексного обследования пьезометрической сети здания ГЭС, левобережной грунтовой плотины и ее берегового примыкания </t>
  </si>
  <si>
    <t>Раздел 4. Визуальное обследование оголовков пьезометров с фотофиксацией и внесением в ведомость обнаруженных дефектов КИА</t>
  </si>
  <si>
    <t>Раздел 5. Обследование пьезометрической сети здания ГЭС (при возможности доступа к стволу пьезометра), левобережной грунтовой плотины и ее берегового примыкания с применением видеокаротажа</t>
  </si>
  <si>
    <t>Начальник ПТО</t>
  </si>
  <si>
    <t>Ю.И. Гаврилов</t>
  </si>
  <si>
    <t>Начальник ОЭЦ</t>
  </si>
  <si>
    <t>В.П. Гаримыко</t>
  </si>
  <si>
    <t>Ведущий инженер-руководитель ГН</t>
  </si>
  <si>
    <t>М.С. Терехова</t>
  </si>
  <si>
    <t xml:space="preserve">Необходимость выполнения данного вида  работ подтверждаю  
</t>
  </si>
  <si>
    <t>Согласовано:</t>
  </si>
  <si>
    <t>К.Н. Барило</t>
  </si>
  <si>
    <t xml:space="preserve">Начальник службы зданий и сооружений ООО «ЕвроСибЭнерго-Гидрогенерация»
</t>
  </si>
  <si>
    <t>Раздел 7. Составление технического отчета по результатам комплексного обследования пьезометрической сети здания ГЭС, левобережной грунтовой плотины и ее берегового примыкания, содержащего, в том числе, выводы о работоспособности и достоверности показаний КИА.</t>
  </si>
  <si>
    <t xml:space="preserve">Раздел 6. Проведение опытно-фильтрационных работ с пьезометрической сетью левобережной грунтовой плотины и ее берегового примыкания </t>
  </si>
  <si>
    <r>
      <t xml:space="preserve">Проверка работоспособности КИА 2 кат.сложности (Виды наблюдений:  Фильтрационный режим ЛБ ГП и берегового примыкания, Контроль за уровнем воды ВБ и НБ, Контроль за температурным режимом) </t>
    </r>
    <r>
      <rPr>
        <i/>
        <sz val="9"/>
        <rFont val="Times New Roman"/>
        <family val="1"/>
        <charset val="204"/>
      </rPr>
      <t>(0.1 При продолжительности наблюдений свыше 5 лет)</t>
    </r>
  </si>
  <si>
    <t>3</t>
  </si>
  <si>
    <t xml:space="preserve">1
</t>
  </si>
  <si>
    <t xml:space="preserve">2
</t>
  </si>
  <si>
    <t xml:space="preserve">3
</t>
  </si>
  <si>
    <t xml:space="preserve">4
</t>
  </si>
  <si>
    <t xml:space="preserve">5
</t>
  </si>
  <si>
    <t xml:space="preserve">6
</t>
  </si>
  <si>
    <t xml:space="preserve">7
</t>
  </si>
  <si>
    <t xml:space="preserve">8
</t>
  </si>
  <si>
    <t>2</t>
  </si>
  <si>
    <r>
      <t xml:space="preserve">Визуальное обследование гидротехнических сооружений и составление акта обследования 2 кат.сложности (Виды наблюдений: Фильтрационный режим здания ГЭС, Фильтрационный режим ЛБ ГП и берегового примыкания) </t>
    </r>
    <r>
      <rPr>
        <i/>
        <sz val="9"/>
        <rFont val="Times New Roman"/>
        <family val="1"/>
        <charset val="204"/>
      </rPr>
      <t>(0.1 При продолжительности наблюдений свыше 5 лет)</t>
    </r>
  </si>
  <si>
    <r>
      <t xml:space="preserve">Проверка работоспособности КИА 2 кат.сложности (Виды наблюдений: Фильтрационный режим здания ГЭС, Фильтрационный режим ЛБ ГП и берегового примыкания) </t>
    </r>
    <r>
      <rPr>
        <i/>
        <sz val="9"/>
        <rFont val="Times New Roman"/>
        <family val="1"/>
        <charset val="204"/>
      </rPr>
      <t>(0.1 При продолжительности наблюдений свыше 5 лет)</t>
    </r>
  </si>
  <si>
    <r>
      <t xml:space="preserve">Ознакомление с технической документацией (технический проект, проект размещения контрольно-измерительной аппаратуры) 2 кат. сложности (Виды наблюдений: Фильтрационный режим здания ГЭС, Фильтрационный режим ЛБ ГП и берегового примыкания, Контроль за уровнем воды ВБ и НБ, Контроль за температурным режимом) </t>
    </r>
    <r>
      <rPr>
        <i/>
        <sz val="8"/>
        <rFont val="Times New Roman"/>
        <family val="1"/>
        <charset val="204"/>
      </rPr>
      <t>(0.1 При продолжительности наблюдений свыше 5 лет)</t>
    </r>
  </si>
  <si>
    <r>
      <t xml:space="preserve">Подбор и изучение материалов предшествующих наблюдений по КИА, обработка материалов наблюдений 2 кат.сложности  (Виды наблюдений: Фильтрационный режим здания ГЭС, Фильтрационный режим ЛБ ГП и берегового примыкания, Контроль за уровнем воды ВБ и НБ, Контроль за температурным режимом) </t>
    </r>
    <r>
      <rPr>
        <i/>
        <sz val="9"/>
        <rFont val="Times New Roman"/>
        <family val="1"/>
        <charset val="204"/>
      </rPr>
      <t>(0.1 При продолжительности наблюдений свыше 5 лет)</t>
    </r>
  </si>
  <si>
    <r>
      <t xml:space="preserve">Разработка программы эксплуатационного контроля, определение объема и периодичности наблюдений. Разработка предложений по совершенствованию эксплуатации гидротехнических сооружений 2 кат.сложности  (Виды наблюдений: Фильтрационный режим здания ГЭС, Фильтрационный режим ЛБ ГП и берегового примыкания, Контроль за уровнем воды ВБ и НБ, Контроль за температурным режимом) </t>
    </r>
    <r>
      <rPr>
        <i/>
        <sz val="9"/>
        <rFont val="Times New Roman"/>
        <family val="1"/>
        <charset val="204"/>
      </rPr>
      <t>(0.1 При продолжительности наблюдений свыше 5 лет</t>
    </r>
    <r>
      <rPr>
        <i/>
        <sz val="10"/>
        <rFont val="Times New Roman"/>
        <family val="1"/>
        <charset val="204"/>
      </rPr>
      <t>)</t>
    </r>
  </si>
  <si>
    <r>
      <t xml:space="preserve">Разработка технических решений по установке КИА 2 кат.сложности  (Виды наблюдений: Фильтрационный режим здания ГЭС, Фильтрационный режим ЛБ ГП и берегового примыкания, Контроль за уровнем воды ВБ и НБ, Контроль за температурным режимом) </t>
    </r>
    <r>
      <rPr>
        <i/>
        <sz val="9"/>
        <rFont val="Times New Roman"/>
        <family val="1"/>
        <charset val="204"/>
      </rPr>
      <t>(0.1 При продолжительности наблюдений свыше 5 лет)</t>
    </r>
  </si>
  <si>
    <r>
      <t xml:space="preserve">Обработка материалов проведенных работ (таблицы, графики) обоснование принятых решений. Составление отчетной документации 2 кат.сложности  (Виды наблюдений: Фильтрационный режим здания ГЭС, Фильтрационный режим ЛБ ГП и берегового примыкания, Контроль за уровнем воды ВБ и НБ, Контроль за температурным режимом) </t>
    </r>
    <r>
      <rPr>
        <i/>
        <sz val="9"/>
        <rFont val="Times New Roman"/>
        <family val="1"/>
        <charset val="204"/>
      </rPr>
      <t>(0.1 При продолжительности наблюдений свыше 5 лет)</t>
    </r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</si>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</sst>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i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" fillId="0" borderId="0"/>
  </cellStyleXfs>
  <cellXfs count="72">
    <xf numFmtId="0" fontId="0" fillId="0" borderId="0" xfId="0"/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5" fillId="0" borderId="0" xfId="0" applyNumberFormat="1" applyFont="1" applyAlignment="1">
      <alignment horizontal="right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4" fillId="0" borderId="0" xfId="0" applyFont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0" fontId="6" fillId="0" borderId="0" xfId="1" applyFont="1" applyFill="1" applyAlignment="1"/>
    <xf numFmtId="0" fontId="8" fillId="0" borderId="0" xfId="2" applyFill="1"/>
    <xf numFmtId="0" fontId="2" fillId="0" borderId="0" xfId="1" applyFont="1" applyFill="1"/>
    <xf numFmtId="0" fontId="5" fillId="0" borderId="0" xfId="1" applyFont="1" applyFill="1"/>
    <xf numFmtId="0" fontId="3" fillId="0" borderId="0" xfId="1" applyFont="1" applyFill="1"/>
    <xf numFmtId="0" fontId="5" fillId="0" borderId="1" xfId="0" applyFont="1" applyFill="1" applyBorder="1" applyAlignment="1">
      <alignment horizontal="left" vertical="top" wrapText="1"/>
    </xf>
    <xf numFmtId="49" fontId="5" fillId="0" borderId="1" xfId="0" quotePrefix="1" applyNumberFormat="1" applyFont="1" applyFill="1" applyBorder="1" applyAlignment="1">
      <alignment horizontal="center" vertical="top" wrapText="1"/>
    </xf>
    <xf numFmtId="49" fontId="5" fillId="0" borderId="1" xfId="0" quotePrefix="1" applyNumberFormat="1" applyFont="1" applyFill="1" applyBorder="1" applyAlignment="1">
      <alignment horizontal="right" vertical="top" wrapText="1"/>
    </xf>
    <xf numFmtId="0" fontId="5" fillId="0" borderId="1" xfId="0" applyNumberFormat="1" applyFont="1" applyFill="1" applyBorder="1" applyAlignment="1">
      <alignment horizontal="right" vertical="top"/>
    </xf>
    <xf numFmtId="0" fontId="5" fillId="0" borderId="1" xfId="0" quotePrefix="1" applyFont="1" applyFill="1" applyBorder="1" applyAlignment="1">
      <alignment horizontal="left" vertical="top" wrapText="1"/>
    </xf>
    <xf numFmtId="0" fontId="5" fillId="0" borderId="0" xfId="0" applyFont="1" applyFill="1"/>
    <xf numFmtId="0" fontId="5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/>
    <xf numFmtId="49" fontId="5" fillId="0" borderId="1" xfId="0" quotePrefix="1" applyNumberFormat="1" applyFont="1" applyFill="1" applyBorder="1" applyAlignment="1">
      <alignment horizontal="left" vertical="top" wrapText="1"/>
    </xf>
    <xf numFmtId="49" fontId="2" fillId="0" borderId="1" xfId="0" quotePrefix="1" applyNumberFormat="1" applyFont="1" applyFill="1" applyBorder="1" applyAlignment="1">
      <alignment horizontal="right" vertical="top" wrapText="1"/>
    </xf>
    <xf numFmtId="164" fontId="5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49" fontId="6" fillId="0" borderId="3" xfId="0" quotePrefix="1" applyNumberFormat="1" applyFont="1" applyFill="1" applyBorder="1" applyAlignment="1">
      <alignment horizontal="left" vertical="center" wrapText="1"/>
    </xf>
    <xf numFmtId="49" fontId="6" fillId="0" borderId="4" xfId="0" quotePrefix="1" applyNumberFormat="1" applyFont="1" applyFill="1" applyBorder="1" applyAlignment="1">
      <alignment horizontal="left" vertical="center" wrapText="1"/>
    </xf>
    <xf numFmtId="49" fontId="6" fillId="0" borderId="5" xfId="0" quotePrefix="1" applyNumberFormat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left" wrapText="1"/>
    </xf>
    <xf numFmtId="49" fontId="6" fillId="0" borderId="3" xfId="0" applyNumberFormat="1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49" fontId="5" fillId="0" borderId="4" xfId="0" quotePrefix="1" applyNumberFormat="1" applyFont="1" applyFill="1" applyBorder="1" applyAlignment="1">
      <alignment horizontal="left" vertical="center"/>
    </xf>
    <xf numFmtId="49" fontId="5" fillId="0" borderId="5" xfId="0" quotePrefix="1" applyNumberFormat="1" applyFont="1" applyFill="1" applyBorder="1" applyAlignment="1">
      <alignment horizontal="left" vertical="center"/>
    </xf>
    <xf numFmtId="49" fontId="5" fillId="0" borderId="4" xfId="0" quotePrefix="1" applyNumberFormat="1" applyFont="1" applyFill="1" applyBorder="1" applyAlignment="1">
      <alignment horizontal="left" vertical="center" wrapText="1"/>
    </xf>
    <xf numFmtId="49" fontId="5" fillId="0" borderId="5" xfId="0" quotePrefix="1" applyNumberFormat="1" applyFont="1" applyFill="1" applyBorder="1" applyAlignment="1">
      <alignment horizontal="left" vertical="center" wrapText="1"/>
    </xf>
    <xf numFmtId="49" fontId="6" fillId="0" borderId="3" xfId="0" quotePrefix="1" applyNumberFormat="1" applyFont="1" applyBorder="1" applyAlignment="1">
      <alignment horizontal="left" vertical="top" wrapText="1"/>
    </xf>
    <xf numFmtId="49" fontId="6" fillId="0" borderId="4" xfId="0" quotePrefix="1" applyNumberFormat="1" applyFont="1" applyBorder="1" applyAlignment="1">
      <alignment horizontal="left" vertical="top" wrapText="1"/>
    </xf>
    <xf numFmtId="49" fontId="6" fillId="0" borderId="5" xfId="0" quotePrefix="1" applyNumberFormat="1" applyFont="1" applyBorder="1" applyAlignment="1">
      <alignment horizontal="left" vertical="top" wrapText="1"/>
    </xf>
    <xf numFmtId="49" fontId="6" fillId="0" borderId="3" xfId="0" quotePrefix="1" applyNumberFormat="1" applyFont="1" applyFill="1" applyBorder="1" applyAlignment="1">
      <alignment horizontal="left" vertical="top" wrapText="1"/>
    </xf>
    <xf numFmtId="49" fontId="5" fillId="0" borderId="4" xfId="0" quotePrefix="1" applyNumberFormat="1" applyFont="1" applyFill="1" applyBorder="1" applyAlignment="1">
      <alignment horizontal="left" vertical="top" wrapText="1"/>
    </xf>
    <xf numFmtId="49" fontId="5" fillId="0" borderId="5" xfId="0" quotePrefix="1" applyNumberFormat="1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2" fillId="0" borderId="0" xfId="0" applyFont="1" applyFill="1" applyAlignment="1">
      <alignment horizontal="center" wrapText="1"/>
    </xf>
    <xf numFmtId="49" fontId="7" fillId="0" borderId="6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left" vertical="center" wrapText="1"/>
    </xf>
  </cellXfs>
  <cellStyles count="4">
    <cellStyle name="Обычный" xfId="0" builtinId="0"/>
    <cellStyle name="Обычный 2" xfId="3"/>
    <cellStyle name="Обычный 3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showGridLines="0" tabSelected="1" zoomScale="110" zoomScaleNormal="110" zoomScaleSheetLayoutView="75" workbookViewId="0">
      <selection activeCell="B14" sqref="B14"/>
    </sheetView>
  </sheetViews>
  <sheetFormatPr defaultColWidth="9.140625" defaultRowHeight="12.75" x14ac:dyDescent="0.2"/>
  <cols>
    <col min="1" max="1" width="10.140625" style="3" customWidth="1"/>
    <col min="2" max="2" width="66" style="4" customWidth="1"/>
    <col min="3" max="3" width="18.5703125" style="5" customWidth="1"/>
    <col min="4" max="4" width="16.42578125" style="7" customWidth="1"/>
    <col min="5" max="5" width="14.7109375" style="1" customWidth="1"/>
    <col min="6" max="6" width="8.140625" style="1" customWidth="1"/>
    <col min="7" max="7" width="18.140625" style="1" hidden="1" customWidth="1"/>
    <col min="8" max="8" width="8.7109375" style="1" customWidth="1"/>
    <col min="9" max="9" width="9.28515625" style="1" customWidth="1"/>
    <col min="10" max="16384" width="9.140625" style="1"/>
  </cols>
  <sheetData>
    <row r="1" spans="1:7" ht="15.75" x14ac:dyDescent="0.25">
      <c r="A1" s="15"/>
      <c r="B1" s="16"/>
      <c r="C1" s="23" t="s">
        <v>4</v>
      </c>
      <c r="D1" s="24"/>
      <c r="E1" s="17"/>
      <c r="F1" s="2"/>
      <c r="G1" s="2"/>
    </row>
    <row r="2" spans="1:7" ht="45.75" customHeight="1" x14ac:dyDescent="0.25">
      <c r="A2" s="14"/>
      <c r="B2" s="14"/>
      <c r="C2" s="52" t="s">
        <v>5</v>
      </c>
      <c r="D2" s="52"/>
      <c r="E2" s="17"/>
      <c r="F2" s="6"/>
      <c r="G2" s="2"/>
    </row>
    <row r="3" spans="1:7" ht="15" x14ac:dyDescent="0.25">
      <c r="A3" s="18"/>
      <c r="B3" s="19"/>
      <c r="C3" s="25" t="s">
        <v>6</v>
      </c>
      <c r="D3" s="24"/>
      <c r="E3" s="17"/>
      <c r="F3" s="2"/>
      <c r="G3" s="2"/>
    </row>
    <row r="4" spans="1:7" ht="15.75" x14ac:dyDescent="0.25">
      <c r="A4" s="21"/>
      <c r="B4" s="14"/>
      <c r="C4" s="27" t="s">
        <v>10</v>
      </c>
      <c r="D4" s="26"/>
      <c r="E4" s="17"/>
      <c r="F4" s="2"/>
      <c r="G4" s="2"/>
    </row>
    <row r="5" spans="1:7" x14ac:dyDescent="0.2">
      <c r="A5" s="22"/>
      <c r="B5" s="14"/>
      <c r="C5" s="14"/>
      <c r="D5" s="20"/>
      <c r="E5" s="17"/>
      <c r="F5" s="2"/>
      <c r="G5" s="2"/>
    </row>
    <row r="6" spans="1:7" ht="14.25" x14ac:dyDescent="0.2">
      <c r="A6" s="66" t="s">
        <v>7</v>
      </c>
      <c r="B6" s="66"/>
      <c r="C6" s="66"/>
      <c r="D6" s="66"/>
      <c r="E6" s="17"/>
      <c r="F6" s="2"/>
      <c r="G6" s="2"/>
    </row>
    <row r="7" spans="1:7" ht="12.75" customHeight="1" x14ac:dyDescent="0.25">
      <c r="A7" s="67" t="s">
        <v>11</v>
      </c>
      <c r="B7" s="67"/>
      <c r="C7" s="67"/>
      <c r="D7" s="67"/>
      <c r="E7" s="17"/>
      <c r="F7" s="2"/>
      <c r="G7" s="2"/>
    </row>
    <row r="8" spans="1:7" ht="40.5" customHeight="1" x14ac:dyDescent="0.2">
      <c r="A8" s="68" t="s">
        <v>13</v>
      </c>
      <c r="B8" s="68"/>
      <c r="C8" s="68"/>
      <c r="D8" s="68"/>
      <c r="F8" s="2"/>
      <c r="G8" s="45">
        <f>(G12+G14+G16+G18+G20+G24+G25+G22)*0.85</f>
        <v>5801233.4250000007</v>
      </c>
    </row>
    <row r="9" spans="1:7" ht="15.75" x14ac:dyDescent="0.2">
      <c r="A9" s="8" t="s">
        <v>0</v>
      </c>
      <c r="B9" s="9" t="s">
        <v>1</v>
      </c>
      <c r="C9" s="10" t="s">
        <v>2</v>
      </c>
      <c r="D9" s="11" t="s">
        <v>3</v>
      </c>
    </row>
    <row r="10" spans="1:7" x14ac:dyDescent="0.2">
      <c r="A10" s="12">
        <v>1</v>
      </c>
      <c r="B10" s="13">
        <v>2</v>
      </c>
      <c r="C10" s="13">
        <v>3</v>
      </c>
      <c r="D10" s="13">
        <v>4</v>
      </c>
    </row>
    <row r="11" spans="1:7" ht="56.25" customHeight="1" x14ac:dyDescent="0.2">
      <c r="A11" s="53" t="s">
        <v>14</v>
      </c>
      <c r="B11" s="54"/>
      <c r="C11" s="54"/>
      <c r="D11" s="55"/>
    </row>
    <row r="12" spans="1:7" ht="67.5" customHeight="1" x14ac:dyDescent="0.2">
      <c r="A12" s="29" t="s">
        <v>33</v>
      </c>
      <c r="B12" s="32" t="s">
        <v>44</v>
      </c>
      <c r="C12" s="34" t="s">
        <v>12</v>
      </c>
      <c r="D12" s="31">
        <v>4</v>
      </c>
      <c r="G12" s="33">
        <f>(105925+(105925*0.9*(D12-1)))*1.3</f>
        <v>509499.25</v>
      </c>
    </row>
    <row r="13" spans="1:7" ht="31.5" customHeight="1" x14ac:dyDescent="0.2">
      <c r="A13" s="49" t="s">
        <v>15</v>
      </c>
      <c r="B13" s="56"/>
      <c r="C13" s="56"/>
      <c r="D13" s="57"/>
      <c r="G13" s="33"/>
    </row>
    <row r="14" spans="1:7" ht="68.25" customHeight="1" x14ac:dyDescent="0.2">
      <c r="A14" s="29" t="s">
        <v>34</v>
      </c>
      <c r="B14" s="28" t="s">
        <v>45</v>
      </c>
      <c r="C14" s="34" t="s">
        <v>12</v>
      </c>
      <c r="D14" s="31">
        <v>4</v>
      </c>
      <c r="G14" s="33">
        <f>(247760+(247760*0.9*(D14-1)))*1.3</f>
        <v>1191725.6000000001</v>
      </c>
    </row>
    <row r="15" spans="1:7" ht="33" customHeight="1" x14ac:dyDescent="0.2">
      <c r="A15" s="60" t="s">
        <v>16</v>
      </c>
      <c r="B15" s="61"/>
      <c r="C15" s="61"/>
      <c r="D15" s="62"/>
    </row>
    <row r="16" spans="1:7" ht="80.25" customHeight="1" x14ac:dyDescent="0.2">
      <c r="A16" s="29" t="s">
        <v>35</v>
      </c>
      <c r="B16" s="28" t="s">
        <v>46</v>
      </c>
      <c r="C16" s="34" t="s">
        <v>12</v>
      </c>
      <c r="D16" s="31">
        <v>4</v>
      </c>
      <c r="G16" s="1">
        <f>(365465+(365465*0.9*(D16-1)))*1.3</f>
        <v>1757886.6500000001</v>
      </c>
    </row>
    <row r="17" spans="1:7" ht="30.75" customHeight="1" x14ac:dyDescent="0.2">
      <c r="A17" s="63" t="s">
        <v>17</v>
      </c>
      <c r="B17" s="64"/>
      <c r="C17" s="64"/>
      <c r="D17" s="65"/>
    </row>
    <row r="18" spans="1:7" ht="54.75" customHeight="1" x14ac:dyDescent="0.2">
      <c r="A18" s="29" t="s">
        <v>36</v>
      </c>
      <c r="B18" s="28" t="s">
        <v>42</v>
      </c>
      <c r="C18" s="34" t="s">
        <v>12</v>
      </c>
      <c r="D18" s="31">
        <v>2</v>
      </c>
      <c r="G18" s="1">
        <f>(120080+(120080*0.9*(D18-1)))*1.3</f>
        <v>296597.60000000003</v>
      </c>
    </row>
    <row r="19" spans="1:7" ht="36" customHeight="1" x14ac:dyDescent="0.2">
      <c r="A19" s="49" t="s">
        <v>18</v>
      </c>
      <c r="B19" s="58"/>
      <c r="C19" s="58"/>
      <c r="D19" s="59"/>
    </row>
    <row r="20" spans="1:7" ht="42.75" customHeight="1" x14ac:dyDescent="0.2">
      <c r="A20" s="29" t="s">
        <v>37</v>
      </c>
      <c r="B20" s="43" t="s">
        <v>43</v>
      </c>
      <c r="C20" s="46" t="s">
        <v>12</v>
      </c>
      <c r="D20" s="30" t="s">
        <v>41</v>
      </c>
      <c r="G20" s="1">
        <f>(247760+(247760*0.9*(D20-1)))*1.3</f>
        <v>611967.20000000007</v>
      </c>
    </row>
    <row r="21" spans="1:7" ht="31.5" customHeight="1" x14ac:dyDescent="0.2">
      <c r="A21" s="69" t="s">
        <v>30</v>
      </c>
      <c r="B21" s="70"/>
      <c r="C21" s="70"/>
      <c r="D21" s="71"/>
    </row>
    <row r="22" spans="1:7" ht="54.75" customHeight="1" x14ac:dyDescent="0.2">
      <c r="A22" s="29" t="s">
        <v>38</v>
      </c>
      <c r="B22" s="43" t="s">
        <v>31</v>
      </c>
      <c r="C22" s="46" t="s">
        <v>12</v>
      </c>
      <c r="D22" s="30" t="s">
        <v>32</v>
      </c>
      <c r="G22" s="1">
        <f>(247760+(247760*0.9*(D22-1)))*1.3</f>
        <v>901846.4</v>
      </c>
    </row>
    <row r="23" spans="1:7" ht="45" customHeight="1" x14ac:dyDescent="0.2">
      <c r="A23" s="49" t="s">
        <v>29</v>
      </c>
      <c r="B23" s="50"/>
      <c r="C23" s="50"/>
      <c r="D23" s="51"/>
    </row>
    <row r="24" spans="1:7" ht="54.75" customHeight="1" x14ac:dyDescent="0.2">
      <c r="A24" s="29" t="s">
        <v>39</v>
      </c>
      <c r="B24" s="28" t="s">
        <v>47</v>
      </c>
      <c r="C24" s="34" t="s">
        <v>12</v>
      </c>
      <c r="D24" s="44" t="s">
        <v>49</v>
      </c>
      <c r="G24" s="1">
        <f>(247760+(247760*0.9*(D24-1)))*1.3</f>
        <v>1191725.6000000001</v>
      </c>
    </row>
    <row r="25" spans="1:7" ht="79.5" customHeight="1" x14ac:dyDescent="0.2">
      <c r="A25" s="29" t="s">
        <v>40</v>
      </c>
      <c r="B25" s="28" t="s">
        <v>48</v>
      </c>
      <c r="C25" s="34" t="s">
        <v>12</v>
      </c>
      <c r="D25" s="44" t="s">
        <v>49</v>
      </c>
      <c r="G25" s="1">
        <f>(75620+(75620*0.9*(D25-1)))*1.3</f>
        <v>363732.2</v>
      </c>
    </row>
    <row r="26" spans="1:7" s="42" customFormat="1" ht="52.5" customHeight="1" x14ac:dyDescent="0.25">
      <c r="A26" s="38" t="s">
        <v>8</v>
      </c>
      <c r="B26" s="39"/>
      <c r="C26" s="40"/>
      <c r="D26" s="41" t="s">
        <v>9</v>
      </c>
    </row>
    <row r="27" spans="1:7" s="42" customFormat="1" ht="36" customHeight="1" x14ac:dyDescent="0.25">
      <c r="A27" s="38" t="s">
        <v>19</v>
      </c>
      <c r="B27" s="39"/>
      <c r="C27" s="40"/>
      <c r="D27" s="41" t="s">
        <v>20</v>
      </c>
    </row>
    <row r="28" spans="1:7" s="42" customFormat="1" ht="36" customHeight="1" x14ac:dyDescent="0.25">
      <c r="A28" s="38" t="s">
        <v>21</v>
      </c>
      <c r="B28" s="39"/>
      <c r="C28" s="40"/>
      <c r="D28" s="41" t="s">
        <v>22</v>
      </c>
    </row>
    <row r="29" spans="1:7" s="42" customFormat="1" ht="35.25" customHeight="1" x14ac:dyDescent="0.25">
      <c r="A29" s="38" t="s">
        <v>23</v>
      </c>
      <c r="B29" s="39"/>
      <c r="C29" s="40"/>
      <c r="D29" s="41" t="s">
        <v>24</v>
      </c>
    </row>
    <row r="30" spans="1:7" ht="15" x14ac:dyDescent="0.2">
      <c r="A30" s="37"/>
      <c r="B30" s="35"/>
      <c r="C30" s="36"/>
      <c r="D30" s="36"/>
    </row>
    <row r="32" spans="1:7" ht="18.75" customHeight="1" x14ac:dyDescent="0.2">
      <c r="A32" s="21" t="s">
        <v>26</v>
      </c>
      <c r="B32" s="47"/>
      <c r="C32" s="47"/>
      <c r="D32" s="20"/>
      <c r="E32" s="48"/>
    </row>
    <row r="33" spans="1:5" ht="14.25" customHeight="1" x14ac:dyDescent="0.2">
      <c r="A33" s="21" t="s">
        <v>25</v>
      </c>
      <c r="B33" s="47"/>
      <c r="C33" s="47"/>
      <c r="D33" s="20"/>
      <c r="E33" s="48"/>
    </row>
    <row r="34" spans="1:5" x14ac:dyDescent="0.2">
      <c r="A34" s="21" t="s">
        <v>28</v>
      </c>
      <c r="B34" s="47"/>
      <c r="D34" s="47" t="s">
        <v>27</v>
      </c>
      <c r="E34" s="48"/>
    </row>
    <row r="35" spans="1:5" x14ac:dyDescent="0.2">
      <c r="B35" s="47"/>
      <c r="E35" s="42"/>
    </row>
  </sheetData>
  <mergeCells count="11">
    <mergeCell ref="A23:D23"/>
    <mergeCell ref="C2:D2"/>
    <mergeCell ref="A11:D11"/>
    <mergeCell ref="A13:D13"/>
    <mergeCell ref="A19:D19"/>
    <mergeCell ref="A15:D15"/>
    <mergeCell ref="A17:D17"/>
    <mergeCell ref="A6:D6"/>
    <mergeCell ref="A7:D7"/>
    <mergeCell ref="A8:D8"/>
    <mergeCell ref="A21:D21"/>
  </mergeCells>
  <printOptions horizontalCentered="1"/>
  <pageMargins left="0.32" right="0.32" top="0.38" bottom="0.41" header="0.28000000000000003" footer="0.31496062992125984"/>
  <pageSetup paperSize="9" scale="89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Ведомость объемов работ</vt:lpstr>
      <vt:lpstr>'Ведомость объемов работ'!Заголовки_для_печати</vt:lpstr>
      <vt:lpstr>'Ведомость объемов работ'!Область_печати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Terekhova</cp:lastModifiedBy>
  <cp:lastPrinted>2023-06-15T05:36:01Z</cp:lastPrinted>
  <dcterms:created xsi:type="dcterms:W3CDTF">2002-02-11T05:58:42Z</dcterms:created>
  <dcterms:modified xsi:type="dcterms:W3CDTF">2023-12-13T01:49:16Z</dcterms:modified>
</cp:coreProperties>
</file>